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<sst xmlns="http://schemas.openxmlformats.org/spreadsheetml/2006/main" count="119" uniqueCount="73">
  <si>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</si>
  <si>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</si>
  <si>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</si>
  <si>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</si>
  <si>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</si>
  <si>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</si>
  <si>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</si>
  <si>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</si>
  <si>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</si>
  <si>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</si>
  <si>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</si>
  <si>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</si>
  <si>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</si>
  <si>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</si>
  <si>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</si>
  <si>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</si>
  <si>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</si>
  <si>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</si>
  <si>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</si>
  <si>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</si>
  <si>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</si>
  <si>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</si>
  <si>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</si>
  <si>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</si>
  <si>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</si>
  <si>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</si>
  <si>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</si>
  <si>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</si>
  <si>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</si>
  <si>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</si>
  <si>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</si>
  <si>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</si>
  <si>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</si>
  <si>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</si>
  <si>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</si>
  <si>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</si>
  <si>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</si>
  <si>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</si>
  <si>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</si>
  <si>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</si>
  <si>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</si>
  <si>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</si>
  <si>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</si>
  <si>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</si>
  <si>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</si>
  <si>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</si>
  <si>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</si>
  <si>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</si>
  <si>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</si>
  <si>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</si>
  <si>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</si>
  <si>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</si>
  <si>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</si>
  <si>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</si>
  <si>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</si>
  <si>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</si>
  <si>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</si>
  <si>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</si>
  <si>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</si>
  <si>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</si>
  <si>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</si>
  <si>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</si>
  <si>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Argentina</t>
  </si>
  <si>
    <t>Bélgica</t>
  </si>
  <si>
    <t>Holanda</t>
  </si>
  <si>
    <t>Japão</t>
  </si>
  <si>
    <t>Líbano</t>
  </si>
  <si>
    <t>Nova Zelândia</t>
  </si>
  <si>
    <t>Portugal</t>
  </si>
  <si>
    <t>Uruguai</t>
  </si>
  <si>
    <t>ARCB WORLD - Setembro 2018</t>
  </si>
  <si>
    <t>França</t>
  </si>
  <si>
    <t>Espanha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</si>
</sst>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99" zoomScaleNormal="99" zoomScalePageLayoutView="0" workbookViewId="0" topLeftCell="A1">
      <selection activeCell="L77" sqref="L77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9" t="s">
        <v>70</v>
      </c>
      <c r="B1" s="80"/>
      <c r="C1" s="80"/>
      <c r="D1" s="80"/>
      <c r="E1" s="80"/>
      <c r="F1" s="80"/>
      <c r="G1" s="81"/>
      <c r="H1" s="62"/>
      <c r="I1" s="14"/>
      <c r="J1" s="14"/>
      <c r="K1" s="14"/>
      <c r="L1" s="14"/>
      <c r="M1" s="14"/>
      <c r="N1" s="14"/>
    </row>
    <row r="2" spans="1:14" ht="13.5" customHeight="1" thickBot="1">
      <c r="A2" s="82"/>
      <c r="B2" s="83"/>
      <c r="C2" s="83"/>
      <c r="D2" s="83"/>
      <c r="E2" s="83"/>
      <c r="F2" s="83"/>
      <c r="G2" s="84"/>
      <c r="H2" s="63"/>
      <c r="I2" s="14"/>
      <c r="J2" s="14"/>
      <c r="K2" s="14"/>
      <c r="L2" s="14"/>
      <c r="M2" s="14"/>
      <c r="N2" s="14"/>
    </row>
    <row r="3" spans="1:7" ht="16.5" customHeight="1" thickTop="1">
      <c r="A3" s="78" t="s">
        <v>13</v>
      </c>
      <c r="B3" s="73"/>
      <c r="C3" s="74"/>
      <c r="E3" s="72">
        <v>43345</v>
      </c>
      <c r="F3" s="73"/>
      <c r="G3" s="74"/>
    </row>
    <row r="4" spans="1:7" ht="15" customHeight="1" thickBot="1">
      <c r="A4" s="75"/>
      <c r="B4" s="76"/>
      <c r="C4" s="77"/>
      <c r="D4" s="3"/>
      <c r="E4" s="75"/>
      <c r="F4" s="76"/>
      <c r="G4" s="77"/>
    </row>
    <row r="5" ht="16.5" thickBot="1"/>
    <row r="6" spans="2:8" ht="24" thickBot="1">
      <c r="B6" s="69" t="s">
        <v>61</v>
      </c>
      <c r="C6" s="70"/>
      <c r="D6" s="70"/>
      <c r="E6" s="70"/>
      <c r="F6" s="71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Argentina</v>
      </c>
      <c r="C8" s="17">
        <v>0</v>
      </c>
      <c r="D8" s="18" t="s">
        <v>0</v>
      </c>
      <c r="E8" s="17">
        <v>3</v>
      </c>
      <c r="F8" s="19" t="str">
        <f>Times!A4</f>
        <v>França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Bélgica</v>
      </c>
      <c r="C10" s="17">
        <v>0</v>
      </c>
      <c r="D10" s="18" t="s">
        <v>0</v>
      </c>
      <c r="E10" s="17">
        <v>1</v>
      </c>
      <c r="F10" s="19" t="str">
        <f>Times!A5</f>
        <v>Holanda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Espanha</v>
      </c>
      <c r="C12" s="17">
        <v>2</v>
      </c>
      <c r="D12" s="18" t="s">
        <v>0</v>
      </c>
      <c r="E12" s="17">
        <v>1</v>
      </c>
      <c r="F12" s="19" t="str">
        <f>Times!A6</f>
        <v>Japão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Líbano</v>
      </c>
      <c r="C14" s="52">
        <v>2</v>
      </c>
      <c r="D14" s="27" t="s">
        <v>0</v>
      </c>
      <c r="E14" s="52">
        <v>2</v>
      </c>
      <c r="F14" s="19" t="str">
        <f>Times!A10</f>
        <v>Uruguai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Holanda</v>
      </c>
      <c r="C16" s="17">
        <v>1</v>
      </c>
      <c r="D16" s="18" t="s">
        <v>0</v>
      </c>
      <c r="E16" s="17">
        <v>0</v>
      </c>
      <c r="F16" s="19" t="str">
        <f>Times!A8</f>
        <v>Nova Zelândia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Japão</v>
      </c>
      <c r="C18" s="17">
        <v>2</v>
      </c>
      <c r="D18" s="18" t="s">
        <v>0</v>
      </c>
      <c r="E18" s="17">
        <v>1</v>
      </c>
      <c r="F18" s="19" t="str">
        <f>Times!A9</f>
        <v>Portugal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Argentina</v>
      </c>
      <c r="C20" s="17">
        <v>1</v>
      </c>
      <c r="D20" s="18" t="s">
        <v>0</v>
      </c>
      <c r="E20" s="17">
        <v>0</v>
      </c>
      <c r="F20" s="19" t="str">
        <f>Times!A7</f>
        <v>Líbano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Bélgica</v>
      </c>
      <c r="C22" s="17">
        <v>1</v>
      </c>
      <c r="D22" s="18" t="s">
        <v>0</v>
      </c>
      <c r="E22" s="17">
        <v>1</v>
      </c>
      <c r="F22" s="19" t="str">
        <f>Times!A8</f>
        <v>Nova Zelândia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Espanha</v>
      </c>
      <c r="C24" s="17">
        <v>3</v>
      </c>
      <c r="D24" s="18" t="s">
        <v>0</v>
      </c>
      <c r="E24" s="17">
        <v>1</v>
      </c>
      <c r="F24" s="19" t="str">
        <f>Times!A9</f>
        <v>Portugal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França</v>
      </c>
      <c r="C26" s="52">
        <v>0</v>
      </c>
      <c r="D26" s="27" t="s">
        <v>0</v>
      </c>
      <c r="E26" s="52">
        <v>0</v>
      </c>
      <c r="F26" s="19" t="str">
        <f>Times!A10</f>
        <v>Uruguai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Holanda</v>
      </c>
      <c r="C28" s="17">
        <v>1</v>
      </c>
      <c r="D28" s="18" t="s">
        <v>0</v>
      </c>
      <c r="E28" s="17">
        <v>3</v>
      </c>
      <c r="F28" s="19" t="str">
        <f>Times!A6</f>
        <v>Japão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Bélgica</v>
      </c>
      <c r="C30" s="17">
        <v>0</v>
      </c>
      <c r="D30" s="18" t="s">
        <v>0</v>
      </c>
      <c r="E30" s="17">
        <v>1</v>
      </c>
      <c r="F30" s="19" t="str">
        <f>Times!A3</f>
        <v>Espanha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Líbano</v>
      </c>
      <c r="C32" s="17">
        <v>2</v>
      </c>
      <c r="D32" s="18" t="s">
        <v>0</v>
      </c>
      <c r="E32" s="17">
        <v>1</v>
      </c>
      <c r="F32" s="19" t="str">
        <f>Times!A8</f>
        <v>Nova Zelândia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Argentina</v>
      </c>
      <c r="C34" s="17">
        <v>3</v>
      </c>
      <c r="D34" s="18" t="s">
        <v>0</v>
      </c>
      <c r="E34" s="17">
        <v>3</v>
      </c>
      <c r="F34" s="19" t="str">
        <f>Times!A9</f>
        <v>Portugal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Japão</v>
      </c>
      <c r="C36" s="52">
        <v>2</v>
      </c>
      <c r="D36" s="27" t="s">
        <v>0</v>
      </c>
      <c r="E36" s="52">
        <v>0</v>
      </c>
      <c r="F36" s="19" t="str">
        <f>Times!A10</f>
        <v>Uruguai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Espanha</v>
      </c>
      <c r="C38" s="17">
        <v>1</v>
      </c>
      <c r="D38" s="18" t="s">
        <v>0</v>
      </c>
      <c r="E38" s="17">
        <v>2</v>
      </c>
      <c r="F38" s="19" t="str">
        <f>Times!A5</f>
        <v>Holanda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Bélgica</v>
      </c>
      <c r="C40" s="17">
        <v>1</v>
      </c>
      <c r="D40" s="18" t="s">
        <v>0</v>
      </c>
      <c r="E40" s="17">
        <v>1</v>
      </c>
      <c r="F40" s="19" t="str">
        <f>Times!A4</f>
        <v>França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Argentina</v>
      </c>
      <c r="C42" s="52">
        <v>1</v>
      </c>
      <c r="D42" s="27" t="s">
        <v>0</v>
      </c>
      <c r="E42" s="52">
        <v>2</v>
      </c>
      <c r="F42" s="19" t="str">
        <f>Times!A10</f>
        <v>Uruguai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Líbano</v>
      </c>
      <c r="C44" s="17">
        <v>2</v>
      </c>
      <c r="D44" s="18" t="s">
        <v>0</v>
      </c>
      <c r="E44" s="17">
        <v>1</v>
      </c>
      <c r="F44" s="19" t="str">
        <f>Times!A9</f>
        <v>Portugal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Japão</v>
      </c>
      <c r="C46" s="52">
        <v>3</v>
      </c>
      <c r="D46" s="27" t="s">
        <v>0</v>
      </c>
      <c r="E46" s="52">
        <v>0</v>
      </c>
      <c r="F46" s="19" t="str">
        <f>Times!A8</f>
        <v>Nova Zelândia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França</v>
      </c>
      <c r="C48" s="17">
        <v>3</v>
      </c>
      <c r="D48" s="18" t="s">
        <v>0</v>
      </c>
      <c r="E48" s="17">
        <v>1</v>
      </c>
      <c r="F48" s="19" t="str">
        <f>Times!A5</f>
        <v>Holanda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Portugal</v>
      </c>
      <c r="C50" s="52">
        <v>0</v>
      </c>
      <c r="D50" s="27" t="s">
        <v>0</v>
      </c>
      <c r="E50" s="52">
        <v>2</v>
      </c>
      <c r="F50" s="19" t="str">
        <f>Times!A10</f>
        <v>Uruguai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Argentina</v>
      </c>
      <c r="C52" s="17">
        <v>2</v>
      </c>
      <c r="D52" s="18" t="s">
        <v>0</v>
      </c>
      <c r="E52" s="17">
        <v>2</v>
      </c>
      <c r="F52" s="19" t="str">
        <f>Times!A3</f>
        <v>Espanha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Bélgica</v>
      </c>
      <c r="C54" s="17">
        <v>1</v>
      </c>
      <c r="D54" s="18" t="s">
        <v>0</v>
      </c>
      <c r="E54" s="17">
        <v>2</v>
      </c>
      <c r="F54" s="19" t="str">
        <f>Times!A7</f>
        <v>Líbano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Nova Zelândia</v>
      </c>
      <c r="C56" s="52">
        <v>2</v>
      </c>
      <c r="D56" s="27" t="s">
        <v>0</v>
      </c>
      <c r="E56" s="52">
        <v>1</v>
      </c>
      <c r="F56" s="19" t="str">
        <f>Times!A10</f>
        <v>Uruguai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Argentina</v>
      </c>
      <c r="C58" s="17">
        <v>2</v>
      </c>
      <c r="D58" s="18" t="s">
        <v>0</v>
      </c>
      <c r="E58" s="17">
        <v>1</v>
      </c>
      <c r="F58" s="19" t="str">
        <f>Times!A5</f>
        <v>Holanda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França</v>
      </c>
      <c r="C60" s="17">
        <v>1</v>
      </c>
      <c r="D60" s="18" t="s">
        <v>0</v>
      </c>
      <c r="E60" s="17">
        <v>0</v>
      </c>
      <c r="F60" s="19" t="str">
        <f>Times!A6</f>
        <v>Japão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Bélgica</v>
      </c>
      <c r="C62" s="17">
        <v>0</v>
      </c>
      <c r="D62" s="18" t="s">
        <v>0</v>
      </c>
      <c r="E62" s="17">
        <v>1</v>
      </c>
      <c r="F62" s="19" t="str">
        <f>Times!A9</f>
        <v>Portugal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Espanha</v>
      </c>
      <c r="C64" s="17">
        <v>1</v>
      </c>
      <c r="D64" s="18" t="s">
        <v>0</v>
      </c>
      <c r="E64" s="17">
        <v>3</v>
      </c>
      <c r="F64" s="19" t="str">
        <f>Times!A7</f>
        <v>Líbano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França</v>
      </c>
      <c r="C66" s="17">
        <v>1</v>
      </c>
      <c r="D66" s="18" t="s">
        <v>0</v>
      </c>
      <c r="E66" s="17">
        <v>0</v>
      </c>
      <c r="F66" s="19" t="str">
        <f>Times!A8</f>
        <v>Nova Zelândia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França</v>
      </c>
      <c r="C68" s="17">
        <v>1</v>
      </c>
      <c r="D68" s="18" t="s">
        <v>0</v>
      </c>
      <c r="E68" s="17">
        <v>0</v>
      </c>
      <c r="F68" s="19" t="str">
        <f>Times!A9</f>
        <v>Portugal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Espanha</v>
      </c>
      <c r="C70" s="52">
        <v>1</v>
      </c>
      <c r="D70" s="27" t="s">
        <v>0</v>
      </c>
      <c r="E70" s="52">
        <v>1</v>
      </c>
      <c r="F70" s="19" t="str">
        <f>Times!A8</f>
        <v>Nova Zelândia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Argentina</v>
      </c>
      <c r="C72" s="17">
        <v>5</v>
      </c>
      <c r="D72" s="18" t="s">
        <v>0</v>
      </c>
      <c r="E72" s="17">
        <v>3</v>
      </c>
      <c r="F72" s="19" t="str">
        <f>Times!A6</f>
        <v>Japão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Holanda</v>
      </c>
      <c r="C74" s="17">
        <v>0</v>
      </c>
      <c r="D74" s="18" t="s">
        <v>0</v>
      </c>
      <c r="E74" s="17">
        <v>0</v>
      </c>
      <c r="F74" s="19" t="str">
        <f>Times!A7</f>
        <v>Líbano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Bélgica</v>
      </c>
      <c r="C76" s="52">
        <v>1</v>
      </c>
      <c r="D76" s="27" t="s">
        <v>0</v>
      </c>
      <c r="E76" s="52">
        <v>1</v>
      </c>
      <c r="F76" s="19" t="str">
        <f>Times!A10</f>
        <v>Uruguai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Espanha</v>
      </c>
      <c r="C78" s="17">
        <v>1</v>
      </c>
      <c r="D78" s="18" t="s">
        <v>0</v>
      </c>
      <c r="E78" s="17">
        <v>2</v>
      </c>
      <c r="F78" s="19" t="str">
        <f>Times!A4</f>
        <v>França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Holanda</v>
      </c>
      <c r="C80" s="52">
        <v>0</v>
      </c>
      <c r="D80" s="27" t="s">
        <v>0</v>
      </c>
      <c r="E80" s="52">
        <v>1</v>
      </c>
      <c r="F80" s="19" t="str">
        <f>Times!A10</f>
        <v>Uruguai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Argentina</v>
      </c>
      <c r="C82" s="17">
        <v>1</v>
      </c>
      <c r="D82" s="18" t="s">
        <v>0</v>
      </c>
      <c r="E82" s="17">
        <v>2</v>
      </c>
      <c r="F82" s="19" t="str">
        <f>Times!A2</f>
        <v>Bélgica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Japão</v>
      </c>
      <c r="C84" s="17">
        <v>0</v>
      </c>
      <c r="D84" s="18" t="s">
        <v>0</v>
      </c>
      <c r="E84" s="17">
        <v>1</v>
      </c>
      <c r="F84" s="19" t="str">
        <f>Times!A7</f>
        <v>Líbano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Nova Zelândia</v>
      </c>
      <c r="C86" s="17">
        <v>0</v>
      </c>
      <c r="D86" s="18" t="s">
        <v>0</v>
      </c>
      <c r="E86" s="17">
        <v>1</v>
      </c>
      <c r="F86" s="19" t="str">
        <f>Times!A9</f>
        <v>Portugal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França</v>
      </c>
      <c r="C88" s="17">
        <v>1</v>
      </c>
      <c r="D88" s="18" t="s">
        <v>0</v>
      </c>
      <c r="E88" s="17">
        <v>1</v>
      </c>
      <c r="F88" s="19" t="str">
        <f>Times!A7</f>
        <v>Líbano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Espanha</v>
      </c>
      <c r="C90" s="52">
        <v>2</v>
      </c>
      <c r="D90" s="27" t="s">
        <v>0</v>
      </c>
      <c r="E90" s="52">
        <v>0</v>
      </c>
      <c r="F90" s="19" t="str">
        <f>Times!A10</f>
        <v>Uruguai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Holanda</v>
      </c>
      <c r="C92" s="17">
        <v>1</v>
      </c>
      <c r="D92" s="18" t="s">
        <v>0</v>
      </c>
      <c r="E92" s="17">
        <v>2</v>
      </c>
      <c r="F92" s="19" t="str">
        <f>Times!A9</f>
        <v>Portugal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Bélgica</v>
      </c>
      <c r="C94" s="17">
        <v>2</v>
      </c>
      <c r="D94" s="18" t="s">
        <v>0</v>
      </c>
      <c r="E94" s="17">
        <v>1</v>
      </c>
      <c r="F94" s="19" t="str">
        <f>Times!A6</f>
        <v>Japão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Argentina</v>
      </c>
      <c r="C96" s="17">
        <v>6</v>
      </c>
      <c r="D96" s="18" t="s">
        <v>0</v>
      </c>
      <c r="E96" s="17">
        <v>0</v>
      </c>
      <c r="F96" s="19" t="str">
        <f>Times!A8</f>
        <v>Nova Zelândia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5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92" t="s">
        <v>5</v>
      </c>
      <c r="M1" s="92"/>
    </row>
    <row r="2" spans="1:13" ht="12.75" customHeight="1" thickBot="1" thickTop="1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  <c r="L2" s="92"/>
      <c r="M2" s="92"/>
    </row>
    <row r="3" spans="1:14" ht="24.75" thickBot="1" thickTop="1">
      <c r="A3" s="91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1"/>
      <c r="B4" s="39">
        <f aca="true" t="shared" si="0" ref="B4:B13">IF(D4&gt;0,SUM((E4/(D4*3))),0)</f>
        <v>0.7777777777777778</v>
      </c>
      <c r="C4" s="40" t="str">
        <f>Times!A4</f>
        <v>França</v>
      </c>
      <c r="D4" s="40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4" s="40">
        <f aca="true" t="shared" si="1" ref="E4:E13">SUM(F4*3)+G4</f>
        <v>21</v>
      </c>
      <c r="F4" s="40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6</v>
      </c>
      <c r="G4" s="40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4" s="40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0</v>
      </c>
      <c r="I4" s="40">
        <f>SUM('Tabela 1ª Fase'!E8+'Tabela 1ª Fase'!C26+'Tabela 1ª Fase'!E40+'Tabela 1ª Fase'!C48+'Tabela 1ª Fase'!C60+'Tabela 1ª Fase'!C66+'Tabela 1ª Fase'!C68+'Tabela 1ª Fase'!E78+'Tabela 1ª Fase'!C88)</f>
        <v>13</v>
      </c>
      <c r="J4" s="40">
        <f>SUM('Tabela 1ª Fase'!C8+'Tabela 1ª Fase'!E26+'Tabela 1ª Fase'!C40+'Tabela 1ª Fase'!E48+'Tabela 1ª Fase'!E60+'Tabela 1ª Fase'!E66+'Tabela 1ª Fase'!E68+'Tabela 1ª Fase'!C78+'Tabela 1ª Fase'!E88)</f>
        <v>4</v>
      </c>
      <c r="K4" s="41">
        <f aca="true" t="shared" si="2" ref="K4:K13">SUM(I4-J4)</f>
        <v>9</v>
      </c>
      <c r="L4" s="49">
        <v>1</v>
      </c>
      <c r="M4" s="50">
        <f>SUM(13-L4)</f>
        <v>12</v>
      </c>
      <c r="N4" s="42"/>
      <c r="O4" s="43"/>
    </row>
    <row r="5" spans="1:14" s="21" customFormat="1" ht="24.75" customHeight="1" thickBot="1" thickTop="1">
      <c r="A5" s="91"/>
      <c r="B5" s="39">
        <f t="shared" si="0"/>
        <v>0.6666666666666666</v>
      </c>
      <c r="C5" s="44" t="str">
        <f>Times!A7</f>
        <v>Líbano</v>
      </c>
      <c r="D5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5" s="40">
        <f t="shared" si="1"/>
        <v>18</v>
      </c>
      <c r="F5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5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5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1</v>
      </c>
      <c r="I5" s="44">
        <f>SUM('Tabela 1ª Fase'!C14+'Tabela 1ª Fase'!E20+'Tabela 1ª Fase'!C32+'Tabela 1ª Fase'!C44+'Tabela 1ª Fase'!E54+'Tabela 1ª Fase'!E64+'Tabela 1ª Fase'!E74+'Tabela 1ª Fase'!E84+'Tabela 1ª Fase'!E88)</f>
        <v>13</v>
      </c>
      <c r="J5" s="44">
        <f>SUM('Tabela 1ª Fase'!E14+'Tabela 1ª Fase'!C20+'Tabela 1ª Fase'!E32+'Tabela 1ª Fase'!E44+'Tabela 1ª Fase'!C54+'Tabela 1ª Fase'!C64+'Tabela 1ª Fase'!C74+'Tabela 1ª Fase'!C84+'Tabela 1ª Fase'!C88)</f>
        <v>8</v>
      </c>
      <c r="K5" s="41">
        <f t="shared" si="2"/>
        <v>5</v>
      </c>
      <c r="L5" s="50">
        <v>2</v>
      </c>
      <c r="M5" s="50">
        <f aca="true" t="shared" si="3" ref="M5:M13">SUM(13-L5)</f>
        <v>11</v>
      </c>
      <c r="N5" s="42"/>
    </row>
    <row r="6" spans="1:14" s="21" customFormat="1" ht="24.75" customHeight="1" thickBot="1" thickTop="1">
      <c r="A6" s="91"/>
      <c r="B6" s="39">
        <f t="shared" si="0"/>
        <v>0.5185185185185185</v>
      </c>
      <c r="C6" s="44" t="str">
        <f>Times!A1</f>
        <v>Argentina</v>
      </c>
      <c r="D6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6" s="40">
        <f t="shared" si="1"/>
        <v>14</v>
      </c>
      <c r="F6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6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6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6" s="44">
        <f>SUM('Tabela 1ª Fase'!C8+'Tabela 1ª Fase'!C20+'Tabela 1ª Fase'!C34+'Tabela 1ª Fase'!C42+'Tabela 1ª Fase'!C52+'Tabela 1ª Fase'!C58+'Tabela 1ª Fase'!C72+'Tabela 1ª Fase'!C82+'Tabela 1ª Fase'!C96)</f>
        <v>21</v>
      </c>
      <c r="J6" s="44">
        <f>SUM('Tabela 1ª Fase'!E8+'Tabela 1ª Fase'!E20+'Tabela 1ª Fase'!E34+'Tabela 1ª Fase'!E42+'Tabela 1ª Fase'!E52+'Tabela 1ª Fase'!E58+'Tabela 1ª Fase'!E72+'Tabela 1ª Fase'!E82+'Tabela 1ª Fase'!E96)</f>
        <v>16</v>
      </c>
      <c r="K6" s="41">
        <f t="shared" si="2"/>
        <v>5</v>
      </c>
      <c r="L6" s="50">
        <v>3</v>
      </c>
      <c r="M6" s="50">
        <f t="shared" si="3"/>
        <v>10</v>
      </c>
      <c r="N6" s="42"/>
    </row>
    <row r="7" spans="1:14" s="21" customFormat="1" ht="24.75" customHeight="1" thickBot="1" thickTop="1">
      <c r="A7" s="91"/>
      <c r="B7" s="39">
        <f t="shared" si="0"/>
        <v>0.5185185185185185</v>
      </c>
      <c r="C7" s="44" t="str">
        <f>Times!A3</f>
        <v>Espanha</v>
      </c>
      <c r="D7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7" s="40">
        <f t="shared" si="1"/>
        <v>14</v>
      </c>
      <c r="F7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7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7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7" s="44">
        <f>SUM('Tabela 1ª Fase'!C12+'Tabela 1ª Fase'!C24+'Tabela 1ª Fase'!E30+'Tabela 1ª Fase'!C38+'Tabela 1ª Fase'!E52+'Tabela 1ª Fase'!C64+'Tabela 1ª Fase'!C70+'Tabela 1ª Fase'!C78+'Tabela 1ª Fase'!C90)</f>
        <v>14</v>
      </c>
      <c r="J7" s="44">
        <f>SUM('Tabela 1ª Fase'!E12+'Tabela 1ª Fase'!E24+'Tabela 1ª Fase'!C30+'Tabela 1ª Fase'!E38+'Tabela 1ª Fase'!C52+'Tabela 1ª Fase'!E64+'Tabela 1ª Fase'!E70+'Tabela 1ª Fase'!E78+'Tabela 1ª Fase'!E90)</f>
        <v>12</v>
      </c>
      <c r="K7" s="41">
        <f t="shared" si="2"/>
        <v>2</v>
      </c>
      <c r="L7" s="50">
        <v>4</v>
      </c>
      <c r="M7" s="50">
        <f t="shared" si="3"/>
        <v>9</v>
      </c>
      <c r="N7" s="42"/>
    </row>
    <row r="8" spans="1:14" s="21" customFormat="1" ht="24.75" customHeight="1" thickBot="1" thickTop="1">
      <c r="A8" s="91"/>
      <c r="B8" s="39">
        <f t="shared" si="0"/>
        <v>0.4444444444444444</v>
      </c>
      <c r="C8" s="44" t="str">
        <f>Times!A6</f>
        <v>Japão</v>
      </c>
      <c r="D8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8" s="40">
        <f t="shared" si="1"/>
        <v>12</v>
      </c>
      <c r="F8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8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0</v>
      </c>
      <c r="H8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8" s="44">
        <f>SUM('Tabela 1ª Fase'!E12+'Tabela 1ª Fase'!C18+'Tabela 1ª Fase'!E28+'Tabela 1ª Fase'!C36+'Tabela 1ª Fase'!C46+'Tabela 1ª Fase'!E60+'Tabela 1ª Fase'!E72+'Tabela 1ª Fase'!C84+'Tabela 1ª Fase'!E94)</f>
        <v>15</v>
      </c>
      <c r="J8" s="44">
        <f>SUM('Tabela 1ª Fase'!C12+'Tabela 1ª Fase'!E18+'Tabela 1ª Fase'!C28+'Tabela 1ª Fase'!E36+'Tabela 1ª Fase'!E46+'Tabela 1ª Fase'!C60+'Tabela 1ª Fase'!C72+'Tabela 1ª Fase'!E84+'Tabela 1ª Fase'!C94)</f>
        <v>13</v>
      </c>
      <c r="K8" s="41">
        <f t="shared" si="2"/>
        <v>2</v>
      </c>
      <c r="L8" s="50">
        <v>5</v>
      </c>
      <c r="M8" s="50">
        <f t="shared" si="3"/>
        <v>8</v>
      </c>
      <c r="N8" s="42"/>
    </row>
    <row r="9" spans="1:13" s="21" customFormat="1" ht="24.75" customHeight="1" thickBot="1" thickTop="1">
      <c r="A9" s="91"/>
      <c r="B9" s="39">
        <f t="shared" si="0"/>
        <v>0.4444444444444444</v>
      </c>
      <c r="C9" s="44" t="str">
        <f>Times!A10</f>
        <v>Uruguai</v>
      </c>
      <c r="D9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9" s="40">
        <f t="shared" si="1"/>
        <v>12</v>
      </c>
      <c r="F9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9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9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9" s="44">
        <f>SUM('Tabela 1ª Fase'!E14+'Tabela 1ª Fase'!E26+'Tabela 1ª Fase'!E36+'Tabela 1ª Fase'!E42+'Tabela 1ª Fase'!E50+'Tabela 1ª Fase'!E56+'Tabela 1ª Fase'!E76+'Tabela 1ª Fase'!E80+'Tabela 1ª Fase'!E90)</f>
        <v>9</v>
      </c>
      <c r="J9" s="44">
        <f>SUM('Tabela 1ª Fase'!C14+'Tabela 1ª Fase'!C26+'Tabela 1ª Fase'!C36+'Tabela 1ª Fase'!C42+'Tabela 1ª Fase'!C50+'Tabela 1ª Fase'!C56+'Tabela 1ª Fase'!C76+'Tabela 1ª Fase'!C80+'Tabela 1ª Fase'!C90)</f>
        <v>10</v>
      </c>
      <c r="K9" s="41">
        <f t="shared" si="2"/>
        <v>-1</v>
      </c>
      <c r="L9" s="50">
        <v>6</v>
      </c>
      <c r="M9" s="50">
        <f t="shared" si="3"/>
        <v>7</v>
      </c>
    </row>
    <row r="10" spans="1:13" s="21" customFormat="1" ht="24.75" customHeight="1" thickBot="1" thickTop="1">
      <c r="A10" s="91"/>
      <c r="B10" s="39">
        <f t="shared" si="0"/>
        <v>0.37037037037037035</v>
      </c>
      <c r="C10" s="44" t="str">
        <f>Times!A9</f>
        <v>Portugal</v>
      </c>
      <c r="D10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0" s="40">
        <f t="shared" si="1"/>
        <v>10</v>
      </c>
      <c r="F10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0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0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10" s="44">
        <f>SUM('Tabela 1ª Fase'!E18+'Tabela 1ª Fase'!E24+'Tabela 1ª Fase'!E34+'Tabela 1ª Fase'!E44+'Tabela 1ª Fase'!C50+'Tabela 1ª Fase'!E62+'Tabela 1ª Fase'!E68+'Tabela 1ª Fase'!E86+'Tabela 1ª Fase'!E92)</f>
        <v>10</v>
      </c>
      <c r="J10" s="44">
        <f>SUM('Tabela 1ª Fase'!C18+'Tabela 1ª Fase'!C24+'Tabela 1ª Fase'!C34+'Tabela 1ª Fase'!C44+'Tabela 1ª Fase'!E50+'Tabela 1ª Fase'!C62+'Tabela 1ª Fase'!C68+'Tabela 1ª Fase'!C86+'Tabela 1ª Fase'!C92)</f>
        <v>14</v>
      </c>
      <c r="K10" s="41">
        <f t="shared" si="2"/>
        <v>-4</v>
      </c>
      <c r="L10" s="50">
        <v>7</v>
      </c>
      <c r="M10" s="50">
        <f t="shared" si="3"/>
        <v>6</v>
      </c>
    </row>
    <row r="11" spans="1:13" s="21" customFormat="1" ht="24.75" customHeight="1" thickBot="1" thickTop="1">
      <c r="A11" s="91"/>
      <c r="B11" s="39">
        <f t="shared" si="0"/>
        <v>0.37037037037037035</v>
      </c>
      <c r="C11" s="44" t="str">
        <f>Times!A5</f>
        <v>Holanda</v>
      </c>
      <c r="D11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1" s="40">
        <f t="shared" si="1"/>
        <v>10</v>
      </c>
      <c r="F11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11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11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5</v>
      </c>
      <c r="I11" s="44">
        <f>SUM('Tabela 1ª Fase'!E10+'Tabela 1ª Fase'!C16+'Tabela 1ª Fase'!C28+'Tabela 1ª Fase'!E38+'Tabela 1ª Fase'!E48+'Tabela 1ª Fase'!E58+'Tabela 1ª Fase'!C74+'Tabela 1ª Fase'!C80+'Tabela 1ª Fase'!C92)</f>
        <v>8</v>
      </c>
      <c r="J11" s="44">
        <f>SUM('Tabela 1ª Fase'!C10+'Tabela 1ª Fase'!E16+'Tabela 1ª Fase'!E28+'Tabela 1ª Fase'!C38+'Tabela 1ª Fase'!C48+'Tabela 1ª Fase'!C58+'Tabela 1ª Fase'!E74+'Tabela 1ª Fase'!E80+'Tabela 1ª Fase'!E92)</f>
        <v>12</v>
      </c>
      <c r="K11" s="41">
        <f t="shared" si="2"/>
        <v>-4</v>
      </c>
      <c r="L11" s="50">
        <v>8</v>
      </c>
      <c r="M11" s="50">
        <f t="shared" si="3"/>
        <v>5</v>
      </c>
    </row>
    <row r="12" spans="1:13" s="21" customFormat="1" ht="24.75" customHeight="1" thickBot="1" thickTop="1">
      <c r="A12" s="91"/>
      <c r="B12" s="39">
        <f t="shared" si="0"/>
        <v>0.3333333333333333</v>
      </c>
      <c r="C12" s="44" t="str">
        <f>Times!A2</f>
        <v>Bélgica</v>
      </c>
      <c r="D12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2" s="40">
        <f t="shared" si="1"/>
        <v>9</v>
      </c>
      <c r="F12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2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12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12" s="44">
        <f>SUM('Tabela 1ª Fase'!C10+'Tabela 1ª Fase'!C22+'Tabela 1ª Fase'!C30+'Tabela 1ª Fase'!C40+'Tabela 1ª Fase'!C54+'Tabela 1ª Fase'!C62+'Tabela 1ª Fase'!C76+'Tabela 1ª Fase'!E82+'Tabela 1ª Fase'!C94)</f>
        <v>8</v>
      </c>
      <c r="J12" s="44">
        <f>SUM('Tabela 1ª Fase'!E10+'Tabela 1ª Fase'!E22+'Tabela 1ª Fase'!E30+'Tabela 1ª Fase'!E40+'Tabela 1ª Fase'!E54+'Tabela 1ª Fase'!E62+'Tabela 1ª Fase'!E76+'Tabela 1ª Fase'!C82+'Tabela 1ª Fase'!E94)</f>
        <v>10</v>
      </c>
      <c r="K12" s="41">
        <f t="shared" si="2"/>
        <v>-2</v>
      </c>
      <c r="L12" s="50">
        <v>9</v>
      </c>
      <c r="M12" s="50">
        <f t="shared" si="3"/>
        <v>4</v>
      </c>
    </row>
    <row r="13" spans="1:13" s="21" customFormat="1" ht="24.75" customHeight="1" thickBot="1" thickTop="1">
      <c r="A13" s="91"/>
      <c r="B13" s="39">
        <f t="shared" si="0"/>
        <v>0.18518518518518517</v>
      </c>
      <c r="C13" s="44" t="str">
        <f>Times!A8</f>
        <v>Nova Zelândia</v>
      </c>
      <c r="D13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3" s="40">
        <f t="shared" si="1"/>
        <v>5</v>
      </c>
      <c r="F13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3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3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6</v>
      </c>
      <c r="I13" s="44">
        <f>SUM('Tabela 1ª Fase'!E16+'Tabela 1ª Fase'!E22+'Tabela 1ª Fase'!E32+'Tabela 1ª Fase'!E46+'Tabela 1ª Fase'!C56+'Tabela 1ª Fase'!E66+'Tabela 1ª Fase'!E70+'Tabela 1ª Fase'!C86+'Tabela 1ª Fase'!E96)</f>
        <v>5</v>
      </c>
      <c r="J13" s="44">
        <f>SUM('Tabela 1ª Fase'!C16+'Tabela 1ª Fase'!C22+'Tabela 1ª Fase'!C32+'Tabela 1ª Fase'!C46+'Tabela 1ª Fase'!E56+'Tabela 1ª Fase'!C66+'Tabela 1ª Fase'!C70+'Tabela 1ª Fase'!E86+'Tabela 1ª Fase'!C96)</f>
        <v>17</v>
      </c>
      <c r="K13" s="41">
        <f t="shared" si="2"/>
        <v>-12</v>
      </c>
      <c r="L13" s="50">
        <v>10</v>
      </c>
      <c r="M13" s="50">
        <f t="shared" si="3"/>
        <v>3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G10"/>
  <sheetViews>
    <sheetView zoomScale="120" zoomScaleNormal="120" zoomScalePageLayoutView="0" workbookViewId="0" topLeftCell="A1">
      <selection activeCell="A4" sqref="A4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spans="1:7" ht="23.25">
      <c r="A1" s="64" t="s">
        <v>62</v>
      </c>
      <c r="G1" s="68"/>
    </row>
    <row r="2" spans="1:7" ht="23.25">
      <c r="A2" s="65" t="s">
        <v>63</v>
      </c>
      <c r="G2" s="68"/>
    </row>
    <row r="3" spans="1:7" ht="23.25">
      <c r="A3" s="65" t="s">
        <v>72</v>
      </c>
      <c r="G3" s="68"/>
    </row>
    <row r="4" spans="1:7" ht="23.25">
      <c r="A4" s="65" t="s">
        <v>71</v>
      </c>
      <c r="G4" s="68"/>
    </row>
    <row r="5" spans="1:7" ht="23.25">
      <c r="A5" s="65" t="s">
        <v>64</v>
      </c>
      <c r="G5" s="68"/>
    </row>
    <row r="6" spans="1:7" ht="23.25">
      <c r="A6" s="65" t="s">
        <v>65</v>
      </c>
      <c r="G6" s="68"/>
    </row>
    <row r="7" spans="1:7" ht="23.25">
      <c r="A7" s="65" t="s">
        <v>66</v>
      </c>
      <c r="G7" s="68"/>
    </row>
    <row r="8" spans="1:7" ht="23.25">
      <c r="A8" s="65" t="s">
        <v>67</v>
      </c>
      <c r="G8" s="68"/>
    </row>
    <row r="9" spans="1:7" ht="23.25">
      <c r="A9" s="65" t="s">
        <v>68</v>
      </c>
      <c r="G9" s="68"/>
    </row>
    <row r="10" spans="1:7" ht="24" thickBot="1">
      <c r="A10" s="66" t="s">
        <v>69</v>
      </c>
      <c r="G10" s="68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2018-09-03T16:42:56Z</dcterms:modified>
  <cp:category/>
  <cp:version/>
  <cp:contentType/>
  <cp:contentStatus/>
</cp:coreProperties>
</file>